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icipalidad de Los Chiles\Departamento de Presupuesto\Presupuesto\Modificaciones 2021\"/>
    </mc:Choice>
  </mc:AlternateContent>
  <xr:revisionPtr revIDLastSave="0" documentId="13_ncr:1_{A9D771E6-B419-40C2-8ED4-013C8A5B78B8}" xr6:coauthVersionLast="36" xr6:coauthVersionMax="36" xr10:uidLastSave="{00000000-0000-0000-0000-000000000000}"/>
  <bookViews>
    <workbookView xWindow="32760" yWindow="32760" windowWidth="20490" windowHeight="7545" tabRatio="312" xr2:uid="{00000000-000D-0000-FFFF-FFFF00000000}"/>
  </bookViews>
  <sheets>
    <sheet name="Modificacion  No 23-2020" sheetId="1" r:id="rId1"/>
    <sheet name="Hoja1" sheetId="2" r:id="rId2"/>
  </sheets>
  <definedNames>
    <definedName name="_xlnm.Print_Area" localSheetId="0">'Modificacion  No 23-2020'!$A$1:$M$47</definedName>
  </definedNames>
  <calcPr calcId="191029"/>
</workbook>
</file>

<file path=xl/calcChain.xml><?xml version="1.0" encoding="utf-8"?>
<calcChain xmlns="http://schemas.openxmlformats.org/spreadsheetml/2006/main">
  <c r="K2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7" i="1"/>
  <c r="L42" i="1"/>
  <c r="K38" i="1" l="1"/>
  <c r="K23" i="1" l="1"/>
  <c r="K10" i="2"/>
  <c r="K15" i="2"/>
  <c r="S5" i="2"/>
  <c r="K6" i="2"/>
  <c r="K4" i="2"/>
  <c r="K3" i="2"/>
  <c r="H2" i="2"/>
  <c r="H1" i="2"/>
  <c r="K42" i="1" l="1"/>
  <c r="L44" i="1" s="1"/>
</calcChain>
</file>

<file path=xl/sharedStrings.xml><?xml version="1.0" encoding="utf-8"?>
<sst xmlns="http://schemas.openxmlformats.org/spreadsheetml/2006/main" count="248" uniqueCount="70">
  <si>
    <t>CODIGO PRESUPUESTARIO</t>
  </si>
  <si>
    <t>PROGRAMA</t>
  </si>
  <si>
    <t>ACTIVIDAD,SERVICIOS O PROYECTO</t>
  </si>
  <si>
    <t>PARTIDA</t>
  </si>
  <si>
    <t>SUBPARTIDA</t>
  </si>
  <si>
    <t>SUMA QUE REBAJA</t>
  </si>
  <si>
    <t>SUMA QUE AUMENTA</t>
  </si>
  <si>
    <t>GRUPO</t>
  </si>
  <si>
    <t>NOMBRE DE PARTIDA, GRUPO Y SUBPARTIDA</t>
  </si>
  <si>
    <t>02</t>
  </si>
  <si>
    <t>MUNICIPALIDAD DE LOS CHILES</t>
  </si>
  <si>
    <t xml:space="preserve">NOMBRE </t>
  </si>
  <si>
    <t xml:space="preserve"> ACTIVIDAD, SERVICIO O PROYECTO</t>
  </si>
  <si>
    <t>Presidente CM</t>
  </si>
  <si>
    <t>Saldo Actual</t>
  </si>
  <si>
    <t>Nuevo Saldo</t>
  </si>
  <si>
    <t>Alcalde</t>
  </si>
  <si>
    <t>01</t>
  </si>
  <si>
    <t>04</t>
  </si>
  <si>
    <t>Admistracion General</t>
  </si>
  <si>
    <t>Actividades de capacitación</t>
  </si>
  <si>
    <t>07</t>
  </si>
  <si>
    <t>08</t>
  </si>
  <si>
    <t>03</t>
  </si>
  <si>
    <t>06</t>
  </si>
  <si>
    <t>05</t>
  </si>
  <si>
    <t>10</t>
  </si>
  <si>
    <t xml:space="preserve">Metalicos </t>
  </si>
  <si>
    <t>Asfalticos</t>
  </si>
  <si>
    <t>Plasticos</t>
  </si>
  <si>
    <t>herramientas</t>
  </si>
  <si>
    <t>electrocos</t>
  </si>
  <si>
    <t>Otros productos químicos y conexos</t>
  </si>
  <si>
    <t>99</t>
  </si>
  <si>
    <t>Combustibles y lubricantes</t>
  </si>
  <si>
    <t>Alimentos y bebidas</t>
  </si>
  <si>
    <t>Repuestos y accesorios</t>
  </si>
  <si>
    <t>00</t>
  </si>
  <si>
    <t>Otros alquileres</t>
  </si>
  <si>
    <t>Tiempo Extraordinario</t>
  </si>
  <si>
    <t>MODIFICACION PRESUPUESTARIA N° 01 PARA EL PERIODO 2021</t>
  </si>
  <si>
    <t>Indemnizaciones</t>
  </si>
  <si>
    <t>Comisiones y gastos por servicios financieros y comerciales</t>
  </si>
  <si>
    <t>Utiles y materiales de limpieza</t>
  </si>
  <si>
    <t>Servicio de correo</t>
  </si>
  <si>
    <t>Otros útiles, materiales y suministros diversos</t>
  </si>
  <si>
    <t>Otros servicios de gestión y apoyo</t>
  </si>
  <si>
    <t>Mantenimiento y reparación de equipo de transporte</t>
  </si>
  <si>
    <t>Productos farmacéuticos y medicinales</t>
  </si>
  <si>
    <t>Alquiler y derechos para telecomunicaciones</t>
  </si>
  <si>
    <t>Administracion General</t>
  </si>
  <si>
    <t>DECIMOTERCER MES</t>
  </si>
  <si>
    <t>SALARIO ESCOLAR</t>
  </si>
  <si>
    <t>CONTRIBUCIÓN PATRONAL AL SEGURO DE SALUD DE LA CAJA COSTARRICENSE DEL SEGURO SOCIAL</t>
  </si>
  <si>
    <t>CONTRIBUCIÓN PATRONAL AL BANCO POPULAR Y DESARROLLO COMUNAL</t>
  </si>
  <si>
    <t>CONTRIBUCIÓN PATRONAL AL SEGURO DE PENSIONES DE LA CAJA COSTARRICENSE DEL SEGURO SOCIAL</t>
  </si>
  <si>
    <t>APORTE PATRONAL AL REGIMEN OBLIGARIO DE PENSIONES COMPLEMENTARIAS</t>
  </si>
  <si>
    <t>APORTE PATRONAL AL FONDO DE CAPITALIZACION LABORAL</t>
  </si>
  <si>
    <t>09</t>
  </si>
  <si>
    <t>Sumas con destino específico sin asignación presupuestaria</t>
  </si>
  <si>
    <t>Servicios Sociales y complementarios</t>
  </si>
  <si>
    <t>Desarrollo Urbano</t>
  </si>
  <si>
    <t xml:space="preserve">Servicios jurídicos </t>
  </si>
  <si>
    <t>Servicios de transferencia electrónica de información</t>
  </si>
  <si>
    <t>Textiles y vestuario</t>
  </si>
  <si>
    <t>Materiales y productos eléctricos, telefónicos y de cómputo</t>
  </si>
  <si>
    <t>Viaticos dentro del pais</t>
  </si>
  <si>
    <t>26</t>
  </si>
  <si>
    <t>Ayuda Funcionarios</t>
  </si>
  <si>
    <t>Bienes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</si>
</sst>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;[Red]#,##0.00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6"/>
      <color indexed="8"/>
      <name val="Arial"/>
      <family val="2"/>
    </font>
    <font>
      <sz val="10"/>
      <color indexed="8"/>
      <name val="Arial"/>
      <family val="2"/>
    </font>
    <font>
      <sz val="11"/>
      <color rgb="FF333300"/>
      <name val="Arial"/>
      <family val="2"/>
    </font>
    <font>
      <sz val="10"/>
      <color rgb="FF33330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43" fontId="0" fillId="0" borderId="0" xfId="1" applyFont="1"/>
    <xf numFmtId="49" fontId="0" fillId="0" borderId="0" xfId="0" applyNumberFormat="1" applyBorder="1" applyAlignment="1">
      <alignment horizontal="center"/>
    </xf>
    <xf numFmtId="43" fontId="0" fillId="0" borderId="0" xfId="1" applyFont="1" applyBorder="1"/>
    <xf numFmtId="0" fontId="0" fillId="0" borderId="0" xfId="0" applyAlignment="1"/>
    <xf numFmtId="0" fontId="5" fillId="0" borderId="0" xfId="0" applyFont="1" applyBorder="1"/>
    <xf numFmtId="0" fontId="5" fillId="0" borderId="0" xfId="0" applyFont="1"/>
    <xf numFmtId="43" fontId="5" fillId="0" borderId="0" xfId="1" applyFont="1"/>
    <xf numFmtId="164" fontId="5" fillId="0" borderId="0" xfId="0" applyNumberFormat="1" applyFont="1"/>
    <xf numFmtId="0" fontId="4" fillId="0" borderId="2" xfId="0" applyFont="1" applyBorder="1"/>
    <xf numFmtId="0" fontId="0" fillId="0" borderId="4" xfId="0" applyBorder="1" applyAlignment="1">
      <alignment horizontal="center"/>
    </xf>
    <xf numFmtId="0" fontId="3" fillId="0" borderId="5" xfId="0" applyFont="1" applyFill="1" applyBorder="1" applyAlignment="1">
      <alignment horizontal="centerContinuous" vertical="justify"/>
    </xf>
    <xf numFmtId="0" fontId="0" fillId="0" borderId="4" xfId="0" applyBorder="1"/>
    <xf numFmtId="165" fontId="5" fillId="0" borderId="4" xfId="0" applyNumberFormat="1" applyFont="1" applyBorder="1"/>
    <xf numFmtId="0" fontId="11" fillId="2" borderId="6" xfId="0" applyFont="1" applyFill="1" applyBorder="1" applyAlignment="1" applyProtection="1">
      <alignment horizontal="left" vertical="justify"/>
      <protection locked="0"/>
    </xf>
    <xf numFmtId="0" fontId="3" fillId="0" borderId="7" xfId="0" applyFont="1" applyBorder="1" applyAlignment="1">
      <alignment vertical="justify" textRotation="90"/>
    </xf>
    <xf numFmtId="0" fontId="3" fillId="0" borderId="5" xfId="0" applyFont="1" applyBorder="1" applyAlignment="1">
      <alignment vertical="justify" textRotation="90"/>
    </xf>
    <xf numFmtId="0" fontId="3" fillId="0" borderId="4" xfId="0" applyFont="1" applyBorder="1" applyAlignment="1">
      <alignment vertical="justify" textRotation="90"/>
    </xf>
    <xf numFmtId="0" fontId="11" fillId="2" borderId="4" xfId="0" applyFont="1" applyFill="1" applyBorder="1" applyAlignment="1" applyProtection="1">
      <alignment horizontal="left" vertical="justify"/>
      <protection locked="0"/>
    </xf>
    <xf numFmtId="0" fontId="0" fillId="0" borderId="7" xfId="0" applyBorder="1"/>
    <xf numFmtId="0" fontId="3" fillId="0" borderId="6" xfId="0" applyFont="1" applyFill="1" applyBorder="1" applyAlignment="1">
      <alignment horizontal="center" vertical="justify"/>
    </xf>
    <xf numFmtId="0" fontId="3" fillId="0" borderId="7" xfId="0" applyFont="1" applyFill="1" applyBorder="1" applyAlignment="1">
      <alignment horizontal="centerContinuous" vertical="justify"/>
    </xf>
    <xf numFmtId="0" fontId="3" fillId="0" borderId="12" xfId="0" applyFont="1" applyFill="1" applyBorder="1" applyAlignment="1">
      <alignment horizontal="centerContinuous" vertical="justify"/>
    </xf>
    <xf numFmtId="49" fontId="0" fillId="0" borderId="13" xfId="0" applyNumberFormat="1" applyBorder="1"/>
    <xf numFmtId="165" fontId="5" fillId="0" borderId="13" xfId="0" applyNumberFormat="1" applyFont="1" applyBorder="1"/>
    <xf numFmtId="0" fontId="9" fillId="0" borderId="0" xfId="0" applyFont="1" applyAlignment="1">
      <alignment horizontal="left" vertical="top" wrapText="1"/>
    </xf>
    <xf numFmtId="0" fontId="5" fillId="3" borderId="8" xfId="0" applyFont="1" applyFill="1" applyBorder="1" applyAlignment="1">
      <alignment vertical="distributed" readingOrder="1"/>
    </xf>
    <xf numFmtId="49" fontId="5" fillId="0" borderId="0" xfId="0" applyNumberFormat="1" applyFont="1" applyBorder="1" applyAlignment="1">
      <alignment horizontal="center"/>
    </xf>
    <xf numFmtId="0" fontId="5" fillId="0" borderId="8" xfId="0" applyFont="1" applyBorder="1"/>
    <xf numFmtId="49" fontId="5" fillId="0" borderId="8" xfId="0" applyNumberFormat="1" applyFont="1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left"/>
    </xf>
    <xf numFmtId="43" fontId="0" fillId="0" borderId="8" xfId="0" applyNumberFormat="1" applyBorder="1"/>
    <xf numFmtId="0" fontId="5" fillId="3" borderId="8" xfId="0" applyFont="1" applyFill="1" applyBorder="1" applyAlignment="1">
      <alignment wrapText="1"/>
    </xf>
    <xf numFmtId="0" fontId="12" fillId="2" borderId="8" xfId="0" applyFont="1" applyFill="1" applyBorder="1" applyAlignment="1" applyProtection="1">
      <alignment horizontal="left" vertical="justify"/>
      <protection locked="0"/>
    </xf>
    <xf numFmtId="49" fontId="5" fillId="0" borderId="8" xfId="0" applyNumberFormat="1" applyFont="1" applyBorder="1"/>
    <xf numFmtId="43" fontId="5" fillId="3" borderId="8" xfId="1" applyNumberFormat="1" applyFont="1" applyFill="1" applyBorder="1"/>
    <xf numFmtId="43" fontId="2" fillId="0" borderId="0" xfId="1" applyFont="1"/>
    <xf numFmtId="0" fontId="2" fillId="0" borderId="0" xfId="0" applyFont="1"/>
    <xf numFmtId="43" fontId="0" fillId="0" borderId="0" xfId="0" applyNumberFormat="1"/>
    <xf numFmtId="0" fontId="0" fillId="0" borderId="13" xfId="0" applyBorder="1"/>
    <xf numFmtId="49" fontId="0" fillId="0" borderId="8" xfId="0" applyNumberFormat="1" applyBorder="1"/>
    <xf numFmtId="0" fontId="5" fillId="0" borderId="4" xfId="0" applyFont="1" applyBorder="1"/>
    <xf numFmtId="49" fontId="5" fillId="3" borderId="8" xfId="0" applyNumberFormat="1" applyFont="1" applyFill="1" applyBorder="1"/>
    <xf numFmtId="43" fontId="0" fillId="0" borderId="0" xfId="0" applyNumberFormat="1" applyBorder="1"/>
    <xf numFmtId="0" fontId="5" fillId="3" borderId="0" xfId="0" applyFont="1" applyFill="1" applyBorder="1" applyAlignment="1">
      <alignment vertical="distributed" readingOrder="1"/>
    </xf>
    <xf numFmtId="43" fontId="5" fillId="3" borderId="5" xfId="1" applyNumberFormat="1" applyFont="1" applyFill="1" applyBorder="1"/>
    <xf numFmtId="43" fontId="5" fillId="0" borderId="5" xfId="1" applyNumberFormat="1" applyFont="1" applyBorder="1"/>
    <xf numFmtId="43" fontId="5" fillId="3" borderId="4" xfId="1" applyNumberFormat="1" applyFont="1" applyFill="1" applyBorder="1"/>
    <xf numFmtId="43" fontId="0" fillId="0" borderId="4" xfId="1" applyFont="1" applyBorder="1"/>
    <xf numFmtId="43" fontId="5" fillId="0" borderId="4" xfId="1" applyFont="1" applyBorder="1"/>
    <xf numFmtId="43" fontId="0" fillId="0" borderId="4" xfId="0" applyNumberFormat="1" applyFill="1" applyBorder="1"/>
    <xf numFmtId="0" fontId="5" fillId="3" borderId="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top" wrapText="1" readingOrder="1"/>
    </xf>
    <xf numFmtId="0" fontId="10" fillId="3" borderId="8" xfId="0" applyFont="1" applyFill="1" applyBorder="1" applyAlignment="1">
      <alignment horizontal="left" vertical="top" wrapText="1" readingOrder="1"/>
    </xf>
    <xf numFmtId="0" fontId="0" fillId="0" borderId="0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justify"/>
    </xf>
    <xf numFmtId="0" fontId="3" fillId="0" borderId="11" xfId="0" applyFont="1" applyFill="1" applyBorder="1" applyAlignment="1">
      <alignment horizontal="center" vertical="justify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0" fillId="0" borderId="8" xfId="0" applyNumberFormat="1" applyBorder="1" applyAlignment="1">
      <alignment horizontal="left"/>
    </xf>
    <xf numFmtId="43" fontId="0" fillId="0" borderId="8" xfId="1" applyNumberFormat="1" applyFont="1" applyBorder="1"/>
    <xf numFmtId="43" fontId="5" fillId="0" borderId="8" xfId="1" applyNumberFormat="1" applyFont="1" applyBorder="1"/>
    <xf numFmtId="43" fontId="8" fillId="0" borderId="8" xfId="1" applyNumberFormat="1" applyFont="1" applyBorder="1"/>
    <xf numFmtId="43" fontId="5" fillId="3" borderId="8" xfId="1" applyNumberFormat="1" applyFont="1" applyFill="1" applyBorder="1" applyAlignment="1">
      <alignment vertical="distributed" readingOrder="1"/>
    </xf>
    <xf numFmtId="0" fontId="5" fillId="0" borderId="0" xfId="3" applyFont="1" applyBorder="1" applyAlignment="1" applyProtection="1">
      <alignment horizontal="justify"/>
    </xf>
  </cellXfs>
  <cellStyles count="4">
    <cellStyle name="Hipervínculo" xfId="3" builtinId="8"/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0"/>
  <sheetViews>
    <sheetView tabSelected="1" topLeftCell="A4" workbookViewId="0">
      <selection sqref="A1:M47"/>
    </sheetView>
  </sheetViews>
  <sheetFormatPr baseColWidth="10" defaultRowHeight="12.75" x14ac:dyDescent="0.2"/>
  <cols>
    <col min="1" max="1" width="29.140625" customWidth="1"/>
    <col min="2" max="2" width="0.5703125" hidden="1" customWidth="1"/>
    <col min="3" max="3" width="2.5703125" customWidth="1"/>
    <col min="4" max="4" width="2.42578125" customWidth="1"/>
    <col min="5" max="5" width="6.5703125" customWidth="1"/>
    <col min="6" max="6" width="2.42578125" customWidth="1"/>
    <col min="7" max="7" width="3" customWidth="1"/>
    <col min="8" max="8" width="3.42578125" customWidth="1"/>
    <col min="9" max="9" width="41.140625" customWidth="1"/>
    <col min="10" max="10" width="16" customWidth="1"/>
    <col min="11" max="11" width="14.5703125" customWidth="1"/>
    <col min="12" max="12" width="14.5703125" style="11" customWidth="1"/>
    <col min="13" max="13" width="16.5703125" customWidth="1"/>
    <col min="14" max="14" width="15.28515625" customWidth="1"/>
    <col min="15" max="15" width="14.140625" customWidth="1"/>
  </cols>
  <sheetData>
    <row r="1" spans="1:16" ht="18.75" customHeight="1" x14ac:dyDescent="0.3">
      <c r="A1" s="65" t="s">
        <v>10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6" ht="15" customHeight="1" x14ac:dyDescent="0.3">
      <c r="A2" s="66" t="s">
        <v>40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6" ht="8.25" customHeight="1" x14ac:dyDescent="0.2">
      <c r="K3" s="2"/>
      <c r="L3" s="10"/>
      <c r="M3" s="2"/>
      <c r="N3" s="2"/>
      <c r="O3" s="2"/>
      <c r="P3" s="1"/>
    </row>
    <row r="4" spans="1:16" x14ac:dyDescent="0.2">
      <c r="A4" s="61" t="s">
        <v>11</v>
      </c>
      <c r="B4" s="62"/>
      <c r="C4" s="14" t="s">
        <v>0</v>
      </c>
      <c r="D4" s="14"/>
      <c r="E4" s="4"/>
      <c r="F4" s="4"/>
      <c r="G4" s="4"/>
      <c r="H4" s="5"/>
      <c r="K4" s="2"/>
      <c r="L4" s="10"/>
      <c r="M4" s="2"/>
      <c r="N4" s="2"/>
      <c r="O4" s="2"/>
      <c r="P4" s="1"/>
    </row>
    <row r="5" spans="1:16" ht="59.25" customHeight="1" x14ac:dyDescent="0.2">
      <c r="A5" s="63" t="s">
        <v>12</v>
      </c>
      <c r="B5" s="64"/>
      <c r="C5" s="20" t="s">
        <v>1</v>
      </c>
      <c r="D5" s="21" t="s">
        <v>7</v>
      </c>
      <c r="E5" s="21" t="s">
        <v>2</v>
      </c>
      <c r="F5" s="21" t="s">
        <v>3</v>
      </c>
      <c r="G5" s="22" t="s">
        <v>7</v>
      </c>
      <c r="H5" s="21" t="s">
        <v>4</v>
      </c>
      <c r="I5" s="25" t="s">
        <v>8</v>
      </c>
      <c r="J5" s="27" t="s">
        <v>14</v>
      </c>
      <c r="K5" s="26" t="s">
        <v>5</v>
      </c>
      <c r="L5" s="16" t="s">
        <v>6</v>
      </c>
      <c r="M5" s="16" t="s">
        <v>15</v>
      </c>
      <c r="N5" s="2"/>
      <c r="O5" s="2"/>
    </row>
    <row r="6" spans="1:16" ht="14.25" customHeight="1" x14ac:dyDescent="0.2">
      <c r="A6" s="19"/>
      <c r="B6" s="23"/>
      <c r="C6" s="28"/>
      <c r="D6" s="28"/>
      <c r="E6" s="28"/>
      <c r="F6" s="28"/>
      <c r="G6" s="28"/>
      <c r="H6" s="28"/>
      <c r="I6" s="17"/>
      <c r="J6" s="45"/>
      <c r="K6" s="18"/>
      <c r="L6" s="29"/>
      <c r="M6" s="24"/>
      <c r="N6" s="2"/>
      <c r="O6" s="2"/>
    </row>
    <row r="7" spans="1:16" ht="14.25" customHeight="1" x14ac:dyDescent="0.2">
      <c r="A7" s="39" t="s">
        <v>19</v>
      </c>
      <c r="B7" s="23"/>
      <c r="C7" s="46" t="s">
        <v>17</v>
      </c>
      <c r="E7" s="40" t="s">
        <v>17</v>
      </c>
      <c r="F7" s="46" t="s">
        <v>37</v>
      </c>
      <c r="G7" s="46" t="s">
        <v>9</v>
      </c>
      <c r="H7" s="46" t="s">
        <v>17</v>
      </c>
      <c r="I7" s="17" t="s">
        <v>39</v>
      </c>
      <c r="J7" s="68">
        <v>0</v>
      </c>
      <c r="K7" s="69">
        <v>0</v>
      </c>
      <c r="L7" s="69">
        <v>687597.2</v>
      </c>
      <c r="M7" s="68">
        <f>+J7-K7+L7</f>
        <v>687597.2</v>
      </c>
      <c r="N7" s="2"/>
      <c r="O7" s="2"/>
    </row>
    <row r="8" spans="1:16" ht="14.25" customHeight="1" x14ac:dyDescent="0.2">
      <c r="A8" s="39" t="s">
        <v>50</v>
      </c>
      <c r="B8" s="33"/>
      <c r="C8" s="40" t="s">
        <v>17</v>
      </c>
      <c r="E8" s="40" t="s">
        <v>17</v>
      </c>
      <c r="F8" s="48" t="s">
        <v>37</v>
      </c>
      <c r="G8" s="48" t="s">
        <v>23</v>
      </c>
      <c r="H8" s="48" t="s">
        <v>23</v>
      </c>
      <c r="I8" s="58" t="s">
        <v>51</v>
      </c>
      <c r="J8" s="68">
        <v>0</v>
      </c>
      <c r="K8" s="69">
        <v>0</v>
      </c>
      <c r="L8" s="69">
        <v>84000</v>
      </c>
      <c r="M8" s="68">
        <f t="shared" ref="M8:M38" si="0">+J8-K8+L8</f>
        <v>84000</v>
      </c>
      <c r="N8" s="2"/>
      <c r="O8" s="2"/>
    </row>
    <row r="9" spans="1:16" ht="14.25" customHeight="1" x14ac:dyDescent="0.2">
      <c r="A9" s="39" t="s">
        <v>50</v>
      </c>
      <c r="B9" s="33"/>
      <c r="C9" s="40" t="s">
        <v>17</v>
      </c>
      <c r="E9" s="40" t="s">
        <v>17</v>
      </c>
      <c r="F9" s="48" t="s">
        <v>37</v>
      </c>
      <c r="G9" s="48" t="s">
        <v>23</v>
      </c>
      <c r="H9" s="48" t="s">
        <v>18</v>
      </c>
      <c r="I9" s="58" t="s">
        <v>52</v>
      </c>
      <c r="J9" s="68">
        <v>0</v>
      </c>
      <c r="K9" s="69">
        <v>0</v>
      </c>
      <c r="L9" s="69">
        <v>33402.800000000003</v>
      </c>
      <c r="M9" s="68">
        <f t="shared" si="0"/>
        <v>33402.800000000003</v>
      </c>
      <c r="N9" s="2"/>
      <c r="O9" s="2"/>
    </row>
    <row r="10" spans="1:16" ht="14.25" customHeight="1" x14ac:dyDescent="0.2">
      <c r="A10" s="39" t="s">
        <v>50</v>
      </c>
      <c r="B10" s="33"/>
      <c r="C10" s="40" t="s">
        <v>17</v>
      </c>
      <c r="E10" s="40" t="s">
        <v>17</v>
      </c>
      <c r="F10" s="48" t="s">
        <v>37</v>
      </c>
      <c r="G10" s="48" t="s">
        <v>18</v>
      </c>
      <c r="H10" s="48" t="s">
        <v>17</v>
      </c>
      <c r="I10" s="58" t="s">
        <v>53</v>
      </c>
      <c r="J10" s="68">
        <v>0</v>
      </c>
      <c r="K10" s="69">
        <v>0</v>
      </c>
      <c r="L10" s="69">
        <v>92500</v>
      </c>
      <c r="M10" s="68">
        <f t="shared" si="0"/>
        <v>92500</v>
      </c>
      <c r="N10" s="2"/>
      <c r="O10" s="2"/>
    </row>
    <row r="11" spans="1:16" ht="14.25" customHeight="1" x14ac:dyDescent="0.2">
      <c r="A11" s="39" t="s">
        <v>50</v>
      </c>
      <c r="B11" s="33"/>
      <c r="C11" s="40" t="s">
        <v>17</v>
      </c>
      <c r="E11" s="40" t="s">
        <v>17</v>
      </c>
      <c r="F11" s="48" t="s">
        <v>37</v>
      </c>
      <c r="G11" s="48" t="s">
        <v>18</v>
      </c>
      <c r="H11" s="48" t="s">
        <v>25</v>
      </c>
      <c r="I11" s="59" t="s">
        <v>54</v>
      </c>
      <c r="J11" s="68">
        <v>0</v>
      </c>
      <c r="K11" s="69">
        <v>0</v>
      </c>
      <c r="L11" s="69">
        <v>5000</v>
      </c>
      <c r="M11" s="68">
        <f t="shared" si="0"/>
        <v>5000</v>
      </c>
      <c r="N11" s="2"/>
      <c r="O11" s="2"/>
    </row>
    <row r="12" spans="1:16" ht="14.25" customHeight="1" x14ac:dyDescent="0.2">
      <c r="A12" s="39" t="s">
        <v>50</v>
      </c>
      <c r="B12" s="33"/>
      <c r="C12" s="40" t="s">
        <v>17</v>
      </c>
      <c r="E12" s="40" t="s">
        <v>17</v>
      </c>
      <c r="F12" s="48" t="s">
        <v>37</v>
      </c>
      <c r="G12" s="48" t="s">
        <v>25</v>
      </c>
      <c r="H12" s="48" t="s">
        <v>17</v>
      </c>
      <c r="I12" s="59" t="s">
        <v>55</v>
      </c>
      <c r="J12" s="68">
        <v>0</v>
      </c>
      <c r="K12" s="69">
        <v>0</v>
      </c>
      <c r="L12" s="69">
        <v>52500</v>
      </c>
      <c r="M12" s="68">
        <f t="shared" si="0"/>
        <v>52500</v>
      </c>
      <c r="N12" s="2"/>
      <c r="O12" s="2"/>
    </row>
    <row r="13" spans="1:16" ht="14.25" customHeight="1" x14ac:dyDescent="0.2">
      <c r="A13" s="39" t="s">
        <v>50</v>
      </c>
      <c r="B13" s="33"/>
      <c r="C13" s="40" t="s">
        <v>17</v>
      </c>
      <c r="E13" s="40" t="s">
        <v>17</v>
      </c>
      <c r="F13" s="48" t="s">
        <v>37</v>
      </c>
      <c r="G13" s="48" t="s">
        <v>25</v>
      </c>
      <c r="H13" s="48" t="s">
        <v>9</v>
      </c>
      <c r="I13" s="59" t="s">
        <v>56</v>
      </c>
      <c r="J13" s="68">
        <v>0</v>
      </c>
      <c r="K13" s="69">
        <v>0</v>
      </c>
      <c r="L13" s="69">
        <v>15000</v>
      </c>
      <c r="M13" s="68">
        <f t="shared" si="0"/>
        <v>15000</v>
      </c>
      <c r="N13" s="2"/>
      <c r="O13" s="2"/>
    </row>
    <row r="14" spans="1:16" ht="14.25" customHeight="1" x14ac:dyDescent="0.2">
      <c r="A14" s="39" t="s">
        <v>50</v>
      </c>
      <c r="B14" s="33"/>
      <c r="C14" s="40" t="s">
        <v>17</v>
      </c>
      <c r="E14" s="40" t="s">
        <v>17</v>
      </c>
      <c r="F14" s="48" t="s">
        <v>37</v>
      </c>
      <c r="G14" s="48" t="s">
        <v>25</v>
      </c>
      <c r="H14" s="48" t="s">
        <v>23</v>
      </c>
      <c r="I14" s="59" t="s">
        <v>57</v>
      </c>
      <c r="J14" s="68">
        <v>0</v>
      </c>
      <c r="K14" s="69">
        <v>0</v>
      </c>
      <c r="L14" s="69">
        <v>30000</v>
      </c>
      <c r="M14" s="68">
        <f t="shared" si="0"/>
        <v>30000</v>
      </c>
      <c r="N14" s="2"/>
      <c r="O14" s="2"/>
    </row>
    <row r="15" spans="1:16" ht="14.25" customHeight="1" x14ac:dyDescent="0.2">
      <c r="A15" s="39" t="s">
        <v>19</v>
      </c>
      <c r="B15" s="23"/>
      <c r="C15" s="46" t="s">
        <v>17</v>
      </c>
      <c r="D15" s="46"/>
      <c r="E15" s="46" t="s">
        <v>17</v>
      </c>
      <c r="F15" s="40" t="s">
        <v>17</v>
      </c>
      <c r="G15" s="40" t="s">
        <v>17</v>
      </c>
      <c r="H15" s="46" t="s">
        <v>18</v>
      </c>
      <c r="I15" s="31" t="s">
        <v>49</v>
      </c>
      <c r="J15" s="68">
        <v>0</v>
      </c>
      <c r="K15" s="69">
        <v>0</v>
      </c>
      <c r="L15" s="69">
        <v>100000</v>
      </c>
      <c r="M15" s="68">
        <f t="shared" si="0"/>
        <v>100000</v>
      </c>
      <c r="N15" s="2"/>
      <c r="O15" s="2"/>
    </row>
    <row r="16" spans="1:16" ht="17.25" customHeight="1" x14ac:dyDescent="0.2">
      <c r="A16" s="39" t="s">
        <v>19</v>
      </c>
      <c r="B16" s="23"/>
      <c r="C16" s="46" t="s">
        <v>17</v>
      </c>
      <c r="D16" s="46"/>
      <c r="E16" s="46" t="s">
        <v>17</v>
      </c>
      <c r="F16" s="40" t="s">
        <v>17</v>
      </c>
      <c r="G16" s="40" t="s">
        <v>17</v>
      </c>
      <c r="H16" s="40" t="s">
        <v>33</v>
      </c>
      <c r="I16" s="47" t="s">
        <v>38</v>
      </c>
      <c r="J16" s="68">
        <v>0</v>
      </c>
      <c r="K16" s="41">
        <v>0</v>
      </c>
      <c r="L16" s="41">
        <v>125000</v>
      </c>
      <c r="M16" s="68">
        <f t="shared" si="0"/>
        <v>125000</v>
      </c>
      <c r="N16" s="2"/>
      <c r="O16" s="2"/>
    </row>
    <row r="17" spans="1:15" ht="17.25" customHeight="1" x14ac:dyDescent="0.2">
      <c r="A17" s="39" t="s">
        <v>19</v>
      </c>
      <c r="B17" s="23"/>
      <c r="C17" s="46" t="s">
        <v>17</v>
      </c>
      <c r="D17" s="46"/>
      <c r="E17" s="46" t="s">
        <v>17</v>
      </c>
      <c r="F17" s="40" t="s">
        <v>17</v>
      </c>
      <c r="G17" s="40" t="s">
        <v>9</v>
      </c>
      <c r="H17" s="40" t="s">
        <v>23</v>
      </c>
      <c r="I17" s="47" t="s">
        <v>44</v>
      </c>
      <c r="J17" s="68">
        <v>0</v>
      </c>
      <c r="K17" s="41">
        <v>0</v>
      </c>
      <c r="L17" s="41">
        <v>30000</v>
      </c>
      <c r="M17" s="68">
        <f t="shared" si="0"/>
        <v>30000</v>
      </c>
      <c r="N17" s="2"/>
      <c r="O17" s="2"/>
    </row>
    <row r="18" spans="1:15" ht="24.75" customHeight="1" x14ac:dyDescent="0.2">
      <c r="A18" s="39" t="s">
        <v>19</v>
      </c>
      <c r="B18" s="23"/>
      <c r="C18" s="46" t="s">
        <v>17</v>
      </c>
      <c r="D18" s="46"/>
      <c r="E18" s="46" t="s">
        <v>17</v>
      </c>
      <c r="F18" s="40" t="s">
        <v>17</v>
      </c>
      <c r="G18" s="40" t="s">
        <v>23</v>
      </c>
      <c r="H18" s="40" t="s">
        <v>24</v>
      </c>
      <c r="I18" s="31" t="s">
        <v>42</v>
      </c>
      <c r="J18" s="68">
        <v>0</v>
      </c>
      <c r="K18" s="41">
        <v>0</v>
      </c>
      <c r="L18" s="41">
        <v>50000</v>
      </c>
      <c r="M18" s="68">
        <f t="shared" si="0"/>
        <v>50000</v>
      </c>
      <c r="N18" s="2"/>
      <c r="O18" s="2"/>
    </row>
    <row r="19" spans="1:15" ht="24.75" customHeight="1" x14ac:dyDescent="0.2">
      <c r="A19" s="39" t="s">
        <v>19</v>
      </c>
      <c r="B19" s="23"/>
      <c r="C19" s="46" t="s">
        <v>17</v>
      </c>
      <c r="D19" s="46"/>
      <c r="E19" s="46" t="s">
        <v>17</v>
      </c>
      <c r="F19" s="40" t="s">
        <v>17</v>
      </c>
      <c r="G19" s="40" t="s">
        <v>23</v>
      </c>
      <c r="H19" s="40" t="s">
        <v>21</v>
      </c>
      <c r="I19" s="31" t="s">
        <v>63</v>
      </c>
      <c r="J19" s="68">
        <v>3139974</v>
      </c>
      <c r="K19" s="41">
        <v>1000000</v>
      </c>
      <c r="L19" s="41">
        <v>0</v>
      </c>
      <c r="M19" s="68">
        <f t="shared" si="0"/>
        <v>2139974</v>
      </c>
      <c r="N19" s="2"/>
      <c r="O19" s="2"/>
    </row>
    <row r="20" spans="1:15" ht="24.75" customHeight="1" x14ac:dyDescent="0.2">
      <c r="A20" s="39" t="s">
        <v>19</v>
      </c>
      <c r="B20" s="23"/>
      <c r="C20" s="46" t="s">
        <v>17</v>
      </c>
      <c r="D20" s="46"/>
      <c r="E20" s="46" t="s">
        <v>17</v>
      </c>
      <c r="F20" s="40" t="s">
        <v>17</v>
      </c>
      <c r="G20" s="40" t="s">
        <v>18</v>
      </c>
      <c r="H20" s="40" t="s">
        <v>9</v>
      </c>
      <c r="I20" s="31" t="s">
        <v>62</v>
      </c>
      <c r="J20" s="68">
        <v>2796400.51</v>
      </c>
      <c r="K20" s="41">
        <v>1000000</v>
      </c>
      <c r="L20" s="41">
        <v>0</v>
      </c>
      <c r="M20" s="68">
        <f t="shared" si="0"/>
        <v>1796400.5099999998</v>
      </c>
      <c r="N20" s="2"/>
      <c r="O20" s="2"/>
    </row>
    <row r="21" spans="1:15" ht="17.25" customHeight="1" x14ac:dyDescent="0.2">
      <c r="A21" s="39" t="s">
        <v>19</v>
      </c>
      <c r="B21" s="23"/>
      <c r="C21" s="46" t="s">
        <v>17</v>
      </c>
      <c r="D21" s="46"/>
      <c r="E21" s="46" t="s">
        <v>17</v>
      </c>
      <c r="F21" s="40" t="s">
        <v>17</v>
      </c>
      <c r="G21" s="40" t="s">
        <v>18</v>
      </c>
      <c r="H21" s="40" t="s">
        <v>33</v>
      </c>
      <c r="I21" s="31" t="s">
        <v>46</v>
      </c>
      <c r="J21" s="68">
        <v>0</v>
      </c>
      <c r="K21" s="41">
        <v>0</v>
      </c>
      <c r="L21" s="41">
        <v>200000</v>
      </c>
      <c r="M21" s="68">
        <f t="shared" si="0"/>
        <v>200000</v>
      </c>
      <c r="N21" s="2"/>
      <c r="O21" s="2"/>
    </row>
    <row r="22" spans="1:15" ht="17.25" customHeight="1" x14ac:dyDescent="0.2">
      <c r="A22" s="39" t="s">
        <v>19</v>
      </c>
      <c r="B22" s="23"/>
      <c r="C22" s="46" t="s">
        <v>17</v>
      </c>
      <c r="D22" s="46"/>
      <c r="E22" s="46" t="s">
        <v>17</v>
      </c>
      <c r="F22" s="40" t="s">
        <v>17</v>
      </c>
      <c r="G22" s="40" t="s">
        <v>25</v>
      </c>
      <c r="H22" s="40" t="s">
        <v>9</v>
      </c>
      <c r="I22" s="31" t="s">
        <v>66</v>
      </c>
      <c r="J22" s="68">
        <v>0</v>
      </c>
      <c r="K22" s="41">
        <v>0</v>
      </c>
      <c r="L22" s="41">
        <v>1000000</v>
      </c>
      <c r="M22" s="68">
        <f t="shared" si="0"/>
        <v>1000000</v>
      </c>
      <c r="N22" s="2"/>
      <c r="O22" s="2"/>
    </row>
    <row r="23" spans="1:15" ht="17.25" customHeight="1" x14ac:dyDescent="0.2">
      <c r="A23" s="39" t="s">
        <v>19</v>
      </c>
      <c r="B23" s="33"/>
      <c r="C23" s="40" t="s">
        <v>17</v>
      </c>
      <c r="D23" s="40"/>
      <c r="E23" s="40" t="s">
        <v>17</v>
      </c>
      <c r="F23" s="40" t="s">
        <v>17</v>
      </c>
      <c r="G23" s="40" t="s">
        <v>21</v>
      </c>
      <c r="H23" s="40" t="s">
        <v>17</v>
      </c>
      <c r="I23" s="31" t="s">
        <v>20</v>
      </c>
      <c r="J23" s="41">
        <v>0</v>
      </c>
      <c r="K23" s="41">
        <f>-J23</f>
        <v>0</v>
      </c>
      <c r="L23" s="41">
        <v>1500000</v>
      </c>
      <c r="M23" s="68">
        <f t="shared" si="0"/>
        <v>1500000</v>
      </c>
      <c r="N23" s="2"/>
      <c r="O23" s="2"/>
    </row>
    <row r="24" spans="1:15" ht="27.75" customHeight="1" x14ac:dyDescent="0.2">
      <c r="A24" s="39" t="s">
        <v>19</v>
      </c>
      <c r="B24" s="23"/>
      <c r="C24" s="46" t="s">
        <v>17</v>
      </c>
      <c r="D24" s="46"/>
      <c r="E24" s="46" t="s">
        <v>17</v>
      </c>
      <c r="F24" s="40" t="s">
        <v>17</v>
      </c>
      <c r="G24" s="40" t="s">
        <v>22</v>
      </c>
      <c r="H24" s="40" t="s">
        <v>25</v>
      </c>
      <c r="I24" s="31" t="s">
        <v>47</v>
      </c>
      <c r="J24" s="41">
        <v>0</v>
      </c>
      <c r="K24" s="41">
        <v>0</v>
      </c>
      <c r="L24" s="41">
        <v>1000000</v>
      </c>
      <c r="M24" s="68">
        <f t="shared" si="0"/>
        <v>1000000</v>
      </c>
      <c r="N24" s="2"/>
      <c r="O24" s="2"/>
    </row>
    <row r="25" spans="1:15" ht="17.25" customHeight="1" x14ac:dyDescent="0.2">
      <c r="A25" s="39" t="s">
        <v>19</v>
      </c>
      <c r="B25" s="23"/>
      <c r="C25" s="46" t="s">
        <v>17</v>
      </c>
      <c r="D25" s="46"/>
      <c r="E25" s="46" t="s">
        <v>17</v>
      </c>
      <c r="F25" s="46" t="s">
        <v>9</v>
      </c>
      <c r="G25" s="40" t="s">
        <v>17</v>
      </c>
      <c r="H25" s="40" t="s">
        <v>17</v>
      </c>
      <c r="I25" s="31" t="s">
        <v>34</v>
      </c>
      <c r="J25" s="41">
        <v>0</v>
      </c>
      <c r="K25" s="41">
        <v>0</v>
      </c>
      <c r="L25" s="41">
        <v>3000000</v>
      </c>
      <c r="M25" s="68">
        <f t="shared" si="0"/>
        <v>3000000</v>
      </c>
      <c r="N25" s="2"/>
      <c r="O25" s="2"/>
    </row>
    <row r="26" spans="1:15" ht="17.25" customHeight="1" x14ac:dyDescent="0.2">
      <c r="A26" s="39" t="s">
        <v>19</v>
      </c>
      <c r="B26" s="23"/>
      <c r="C26" s="46" t="s">
        <v>17</v>
      </c>
      <c r="D26" s="46"/>
      <c r="E26" s="46" t="s">
        <v>17</v>
      </c>
      <c r="F26" s="46" t="s">
        <v>9</v>
      </c>
      <c r="G26" s="40" t="s">
        <v>17</v>
      </c>
      <c r="H26" s="40" t="s">
        <v>9</v>
      </c>
      <c r="I26" s="31" t="s">
        <v>48</v>
      </c>
      <c r="J26" s="41">
        <v>0</v>
      </c>
      <c r="K26" s="41">
        <v>0</v>
      </c>
      <c r="L26" s="41">
        <v>150000</v>
      </c>
      <c r="M26" s="68">
        <f t="shared" si="0"/>
        <v>150000</v>
      </c>
      <c r="N26" s="2"/>
      <c r="O26" s="2"/>
    </row>
    <row r="27" spans="1:15" ht="17.25" customHeight="1" x14ac:dyDescent="0.2">
      <c r="A27" s="39" t="s">
        <v>19</v>
      </c>
      <c r="B27" s="23"/>
      <c r="C27" s="46" t="s">
        <v>17</v>
      </c>
      <c r="D27" s="46"/>
      <c r="E27" s="46" t="s">
        <v>17</v>
      </c>
      <c r="F27" s="46" t="s">
        <v>9</v>
      </c>
      <c r="G27" s="46" t="s">
        <v>33</v>
      </c>
      <c r="H27" s="40" t="s">
        <v>18</v>
      </c>
      <c r="I27" s="31" t="s">
        <v>64</v>
      </c>
      <c r="J27" s="41">
        <v>1145051.06</v>
      </c>
      <c r="K27" s="41">
        <f>375724.8+0.08</f>
        <v>375724.88</v>
      </c>
      <c r="L27" s="41">
        <v>0</v>
      </c>
      <c r="M27" s="68">
        <f t="shared" si="0"/>
        <v>769326.18</v>
      </c>
      <c r="N27" s="2"/>
      <c r="O27" s="2"/>
    </row>
    <row r="28" spans="1:15" ht="17.25" customHeight="1" x14ac:dyDescent="0.2">
      <c r="A28" s="39" t="s">
        <v>19</v>
      </c>
      <c r="B28" s="23"/>
      <c r="C28" s="46" t="s">
        <v>17</v>
      </c>
      <c r="D28" s="46"/>
      <c r="E28" s="46" t="s">
        <v>17</v>
      </c>
      <c r="F28" s="46" t="s">
        <v>9</v>
      </c>
      <c r="G28" s="46" t="s">
        <v>33</v>
      </c>
      <c r="H28" s="46" t="s">
        <v>25</v>
      </c>
      <c r="I28" s="35" t="s">
        <v>43</v>
      </c>
      <c r="J28" s="70">
        <v>0</v>
      </c>
      <c r="K28" s="41">
        <v>0</v>
      </c>
      <c r="L28" s="41">
        <v>300000</v>
      </c>
      <c r="M28" s="68">
        <f t="shared" si="0"/>
        <v>300000</v>
      </c>
      <c r="N28" s="2"/>
      <c r="O28" s="2"/>
    </row>
    <row r="29" spans="1:15" ht="27" customHeight="1" x14ac:dyDescent="0.2">
      <c r="A29" s="39" t="s">
        <v>19</v>
      </c>
      <c r="B29" s="23"/>
      <c r="C29" s="46" t="s">
        <v>17</v>
      </c>
      <c r="D29" s="46"/>
      <c r="E29" s="46" t="s">
        <v>17</v>
      </c>
      <c r="F29" s="46" t="s">
        <v>9</v>
      </c>
      <c r="G29" s="46" t="s">
        <v>33</v>
      </c>
      <c r="H29" s="46" t="s">
        <v>33</v>
      </c>
      <c r="I29" s="31" t="s">
        <v>45</v>
      </c>
      <c r="J29" s="70">
        <v>0</v>
      </c>
      <c r="K29" s="41">
        <v>0</v>
      </c>
      <c r="L29" s="41">
        <v>100000</v>
      </c>
      <c r="M29" s="68">
        <f t="shared" si="0"/>
        <v>100000</v>
      </c>
      <c r="N29" s="2"/>
      <c r="O29" s="2"/>
    </row>
    <row r="30" spans="1:15" ht="27.75" customHeight="1" x14ac:dyDescent="0.2">
      <c r="A30" s="39" t="s">
        <v>19</v>
      </c>
      <c r="B30" s="33"/>
      <c r="C30" s="40" t="s">
        <v>17</v>
      </c>
      <c r="D30" s="40"/>
      <c r="E30" s="40" t="s">
        <v>17</v>
      </c>
      <c r="F30" s="40" t="s">
        <v>9</v>
      </c>
      <c r="G30" s="40" t="s">
        <v>9</v>
      </c>
      <c r="H30" s="40" t="s">
        <v>23</v>
      </c>
      <c r="I30" s="31" t="s">
        <v>35</v>
      </c>
      <c r="J30" s="41">
        <v>0</v>
      </c>
      <c r="K30" s="41">
        <v>0</v>
      </c>
      <c r="L30" s="41">
        <v>500000</v>
      </c>
      <c r="M30" s="68">
        <f t="shared" si="0"/>
        <v>500000</v>
      </c>
      <c r="N30" s="2"/>
      <c r="O30" s="2"/>
    </row>
    <row r="31" spans="1:15" ht="27.75" customHeight="1" x14ac:dyDescent="0.2">
      <c r="A31" s="39" t="s">
        <v>19</v>
      </c>
      <c r="B31" s="33"/>
      <c r="C31" s="40" t="s">
        <v>17</v>
      </c>
      <c r="D31" s="40"/>
      <c r="E31" s="40" t="s">
        <v>17</v>
      </c>
      <c r="F31" s="40" t="s">
        <v>9</v>
      </c>
      <c r="G31" s="40" t="s">
        <v>23</v>
      </c>
      <c r="H31" s="40" t="s">
        <v>18</v>
      </c>
      <c r="I31" s="31" t="s">
        <v>65</v>
      </c>
      <c r="J31" s="41">
        <v>0</v>
      </c>
      <c r="K31" s="41">
        <v>0</v>
      </c>
      <c r="L31" s="41">
        <v>300000</v>
      </c>
      <c r="M31" s="68">
        <f t="shared" si="0"/>
        <v>300000</v>
      </c>
      <c r="N31" s="2"/>
      <c r="O31" s="2"/>
    </row>
    <row r="32" spans="1:15" ht="20.25" customHeight="1" x14ac:dyDescent="0.2">
      <c r="A32" s="39" t="s">
        <v>19</v>
      </c>
      <c r="B32" s="33"/>
      <c r="C32" s="40" t="s">
        <v>17</v>
      </c>
      <c r="D32" s="40"/>
      <c r="E32" s="40" t="s">
        <v>17</v>
      </c>
      <c r="F32" s="40" t="s">
        <v>9</v>
      </c>
      <c r="G32" s="40" t="s">
        <v>18</v>
      </c>
      <c r="H32" s="40" t="s">
        <v>9</v>
      </c>
      <c r="I32" s="31" t="s">
        <v>36</v>
      </c>
      <c r="J32" s="41">
        <v>0</v>
      </c>
      <c r="K32" s="41">
        <v>0</v>
      </c>
      <c r="L32" s="41">
        <v>1000000</v>
      </c>
      <c r="M32" s="68">
        <f t="shared" si="0"/>
        <v>1000000</v>
      </c>
      <c r="N32" s="2"/>
      <c r="O32" s="2"/>
    </row>
    <row r="33" spans="1:15" ht="15.75" customHeight="1" x14ac:dyDescent="0.2">
      <c r="A33" s="39" t="s">
        <v>19</v>
      </c>
      <c r="B33" s="35"/>
      <c r="C33" s="34" t="s">
        <v>17</v>
      </c>
      <c r="D33" s="36"/>
      <c r="E33" s="67" t="s">
        <v>17</v>
      </c>
      <c r="F33" s="48" t="s">
        <v>24</v>
      </c>
      <c r="G33" s="48" t="s">
        <v>17</v>
      </c>
      <c r="H33" s="48" t="s">
        <v>17</v>
      </c>
      <c r="I33" s="31" t="s">
        <v>41</v>
      </c>
      <c r="J33" s="41">
        <v>0</v>
      </c>
      <c r="K33" s="41">
        <v>0</v>
      </c>
      <c r="L33" s="41">
        <v>934000</v>
      </c>
      <c r="M33" s="68">
        <f t="shared" si="0"/>
        <v>934000</v>
      </c>
    </row>
    <row r="34" spans="1:15" ht="27.75" customHeight="1" x14ac:dyDescent="0.2">
      <c r="A34" s="39" t="s">
        <v>60</v>
      </c>
      <c r="B34" s="33"/>
      <c r="C34" s="40" t="s">
        <v>9</v>
      </c>
      <c r="D34" s="40"/>
      <c r="E34" s="40" t="s">
        <v>26</v>
      </c>
      <c r="F34" s="40" t="s">
        <v>9</v>
      </c>
      <c r="G34" s="40" t="s">
        <v>9</v>
      </c>
      <c r="H34" s="40" t="s">
        <v>23</v>
      </c>
      <c r="I34" s="31" t="s">
        <v>35</v>
      </c>
      <c r="J34" s="69">
        <v>0</v>
      </c>
      <c r="K34" s="69">
        <v>0</v>
      </c>
      <c r="L34" s="71">
        <v>22756051.02</v>
      </c>
      <c r="M34" s="68">
        <f t="shared" si="0"/>
        <v>22756051.02</v>
      </c>
      <c r="N34" s="2"/>
      <c r="O34" s="2"/>
    </row>
    <row r="35" spans="1:15" ht="27.75" customHeight="1" x14ac:dyDescent="0.2">
      <c r="A35" s="39" t="s">
        <v>60</v>
      </c>
      <c r="B35" s="33"/>
      <c r="C35" s="40" t="s">
        <v>9</v>
      </c>
      <c r="D35" s="40"/>
      <c r="E35" s="40" t="s">
        <v>26</v>
      </c>
      <c r="F35" s="40" t="s">
        <v>58</v>
      </c>
      <c r="G35" s="40" t="s">
        <v>9</v>
      </c>
      <c r="H35" s="40" t="s">
        <v>9</v>
      </c>
      <c r="I35" s="31" t="s">
        <v>59</v>
      </c>
      <c r="J35" s="41">
        <v>22756051.02</v>
      </c>
      <c r="K35" s="41">
        <v>22756051.02</v>
      </c>
      <c r="L35" s="41">
        <v>0</v>
      </c>
      <c r="M35" s="68">
        <f t="shared" si="0"/>
        <v>0</v>
      </c>
      <c r="N35" s="8"/>
      <c r="O35" s="2"/>
    </row>
    <row r="36" spans="1:15" ht="27.75" customHeight="1" x14ac:dyDescent="0.2">
      <c r="A36" s="39" t="s">
        <v>61</v>
      </c>
      <c r="B36" s="33"/>
      <c r="C36" s="40" t="s">
        <v>9</v>
      </c>
      <c r="D36" s="40"/>
      <c r="E36" s="40" t="s">
        <v>67</v>
      </c>
      <c r="F36" s="40" t="s">
        <v>25</v>
      </c>
      <c r="G36" s="40" t="s">
        <v>33</v>
      </c>
      <c r="H36" s="40" t="s">
        <v>23</v>
      </c>
      <c r="I36" s="31" t="s">
        <v>69</v>
      </c>
      <c r="J36" s="41">
        <v>4500000</v>
      </c>
      <c r="K36" s="41">
        <v>1350000</v>
      </c>
      <c r="L36" s="41">
        <v>0</v>
      </c>
      <c r="M36" s="68">
        <f t="shared" si="0"/>
        <v>3150000</v>
      </c>
      <c r="N36" s="8"/>
      <c r="O36" s="2"/>
    </row>
    <row r="37" spans="1:15" ht="27.75" customHeight="1" x14ac:dyDescent="0.2">
      <c r="A37" s="39" t="s">
        <v>61</v>
      </c>
      <c r="B37" s="33"/>
      <c r="C37" s="40" t="s">
        <v>9</v>
      </c>
      <c r="D37" s="40"/>
      <c r="E37" s="40" t="s">
        <v>67</v>
      </c>
      <c r="F37" s="40" t="s">
        <v>24</v>
      </c>
      <c r="G37" s="40" t="s">
        <v>9</v>
      </c>
      <c r="H37" s="40" t="s">
        <v>23</v>
      </c>
      <c r="I37" s="31" t="s">
        <v>68</v>
      </c>
      <c r="J37" s="41">
        <v>300000</v>
      </c>
      <c r="K37" s="41">
        <v>200000</v>
      </c>
      <c r="L37" s="41">
        <v>0</v>
      </c>
      <c r="M37" s="68">
        <f t="shared" si="0"/>
        <v>100000</v>
      </c>
      <c r="N37" s="8"/>
      <c r="O37" s="2"/>
    </row>
    <row r="38" spans="1:15" ht="27.75" customHeight="1" x14ac:dyDescent="0.2">
      <c r="A38" s="39" t="s">
        <v>61</v>
      </c>
      <c r="B38" s="33"/>
      <c r="C38" s="40" t="s">
        <v>9</v>
      </c>
      <c r="D38" s="40"/>
      <c r="E38" s="40" t="s">
        <v>67</v>
      </c>
      <c r="F38" s="40" t="s">
        <v>58</v>
      </c>
      <c r="G38" s="40" t="s">
        <v>9</v>
      </c>
      <c r="H38" s="40" t="s">
        <v>9</v>
      </c>
      <c r="I38" s="31" t="s">
        <v>59</v>
      </c>
      <c r="J38" s="41">
        <v>7363275.1200000001</v>
      </c>
      <c r="K38" s="41">
        <f>+J38</f>
        <v>7363275.1200000001</v>
      </c>
      <c r="L38" s="41">
        <v>0</v>
      </c>
      <c r="M38" s="68">
        <f t="shared" si="0"/>
        <v>0</v>
      </c>
      <c r="N38" s="2"/>
      <c r="O38" s="2"/>
    </row>
    <row r="39" spans="1:15" ht="27.75" customHeight="1" x14ac:dyDescent="0.2">
      <c r="A39" s="39"/>
      <c r="B39" s="33"/>
      <c r="C39" s="40"/>
      <c r="D39" s="40"/>
      <c r="E39" s="40"/>
      <c r="F39" s="40"/>
      <c r="G39" s="40"/>
      <c r="H39" s="40"/>
      <c r="I39" s="31"/>
      <c r="J39" s="41"/>
      <c r="K39" s="41"/>
      <c r="L39" s="41"/>
      <c r="M39" s="37"/>
      <c r="N39" s="2"/>
      <c r="O39" s="49"/>
    </row>
    <row r="40" spans="1:15" x14ac:dyDescent="0.2">
      <c r="A40" s="39"/>
      <c r="B40" s="33"/>
      <c r="C40" s="40"/>
      <c r="D40" s="40"/>
      <c r="E40" s="40"/>
      <c r="F40" s="40"/>
      <c r="G40" s="40"/>
      <c r="H40" s="40"/>
      <c r="I40" s="38"/>
      <c r="J40" s="51"/>
      <c r="K40" s="52"/>
      <c r="L40" s="52"/>
      <c r="M40" s="37"/>
    </row>
    <row r="41" spans="1:15" x14ac:dyDescent="0.2">
      <c r="A41" s="30"/>
      <c r="C41" s="2"/>
      <c r="D41" s="2"/>
      <c r="E41" s="2"/>
      <c r="F41" s="2"/>
      <c r="G41" s="32"/>
      <c r="H41" s="32"/>
      <c r="I41" s="50"/>
      <c r="J41" s="53"/>
      <c r="K41" s="54"/>
      <c r="L41" s="55"/>
      <c r="M41" s="56"/>
    </row>
    <row r="42" spans="1:15" x14ac:dyDescent="0.2">
      <c r="C42" s="2"/>
      <c r="D42" s="2"/>
      <c r="E42" s="2"/>
      <c r="F42" s="2"/>
      <c r="G42" s="7"/>
      <c r="H42" s="7"/>
      <c r="I42" s="2"/>
      <c r="J42" s="2"/>
      <c r="K42" s="8">
        <f>SUM(K7:K41)</f>
        <v>34045051.019999996</v>
      </c>
      <c r="L42" s="8">
        <f>SUM(L7:L41)</f>
        <v>34045051.019999996</v>
      </c>
    </row>
    <row r="43" spans="1:15" x14ac:dyDescent="0.2">
      <c r="C43" s="2"/>
      <c r="D43" s="2"/>
      <c r="E43" s="2"/>
      <c r="F43" s="2"/>
      <c r="G43" s="7"/>
      <c r="H43" s="7"/>
      <c r="I43" s="72"/>
      <c r="J43" s="2"/>
      <c r="K43" s="8"/>
      <c r="L43" s="12"/>
      <c r="O43" s="44"/>
    </row>
    <row r="44" spans="1:15" x14ac:dyDescent="0.2">
      <c r="C44" s="2"/>
      <c r="D44" s="2"/>
      <c r="E44" s="2"/>
      <c r="F44" s="2"/>
      <c r="G44" s="7"/>
      <c r="H44" s="7"/>
      <c r="I44" s="2"/>
      <c r="J44" s="2"/>
      <c r="K44" s="8"/>
      <c r="L44" s="12">
        <f>+K42-L42</f>
        <v>0</v>
      </c>
    </row>
    <row r="45" spans="1:15" x14ac:dyDescent="0.2">
      <c r="C45" s="3"/>
      <c r="D45" s="3"/>
      <c r="E45" s="3"/>
      <c r="F45" s="3"/>
      <c r="G45" s="3"/>
      <c r="H45" s="3"/>
      <c r="I45" s="2"/>
      <c r="J45" s="2"/>
      <c r="K45" s="3"/>
      <c r="L45" s="12"/>
      <c r="N45" s="6"/>
    </row>
    <row r="46" spans="1:15" x14ac:dyDescent="0.2">
      <c r="C46" s="60" t="s">
        <v>13</v>
      </c>
      <c r="D46" s="60"/>
      <c r="E46" s="60"/>
      <c r="F46" s="60"/>
      <c r="G46" s="60"/>
      <c r="H46" s="60"/>
      <c r="I46" s="9"/>
      <c r="J46" s="9"/>
      <c r="K46" s="15" t="s">
        <v>16</v>
      </c>
      <c r="L46" s="12"/>
    </row>
    <row r="47" spans="1:15" x14ac:dyDescent="0.2">
      <c r="L47" s="12"/>
    </row>
    <row r="48" spans="1:15" x14ac:dyDescent="0.2">
      <c r="L48" s="12"/>
    </row>
    <row r="49" spans="9:12" x14ac:dyDescent="0.2">
      <c r="L49" s="12"/>
    </row>
    <row r="50" spans="9:12" x14ac:dyDescent="0.2">
      <c r="L50" s="12"/>
    </row>
    <row r="57" spans="9:12" x14ac:dyDescent="0.2">
      <c r="K57" s="6"/>
    </row>
    <row r="58" spans="9:12" x14ac:dyDescent="0.2">
      <c r="K58" s="6"/>
    </row>
    <row r="59" spans="9:12" x14ac:dyDescent="0.2">
      <c r="I59" s="57"/>
      <c r="J59" s="31"/>
      <c r="K59" s="6"/>
    </row>
    <row r="60" spans="9:12" x14ac:dyDescent="0.2">
      <c r="K60" s="6"/>
      <c r="L60" s="12"/>
    </row>
    <row r="61" spans="9:12" x14ac:dyDescent="0.2">
      <c r="K61" s="6"/>
      <c r="L61" s="12"/>
    </row>
    <row r="62" spans="9:12" x14ac:dyDescent="0.2">
      <c r="K62" s="6"/>
      <c r="L62" s="12"/>
    </row>
    <row r="63" spans="9:12" x14ac:dyDescent="0.2">
      <c r="K63" s="6"/>
      <c r="L63" s="12"/>
    </row>
    <row r="64" spans="9:12" x14ac:dyDescent="0.2">
      <c r="K64" s="6"/>
      <c r="L64" s="12"/>
    </row>
    <row r="65" spans="12:12" x14ac:dyDescent="0.2">
      <c r="L65" s="12"/>
    </row>
    <row r="66" spans="12:12" x14ac:dyDescent="0.2">
      <c r="L66" s="12"/>
    </row>
    <row r="67" spans="12:12" x14ac:dyDescent="0.2">
      <c r="L67" s="12"/>
    </row>
    <row r="68" spans="12:12" x14ac:dyDescent="0.2">
      <c r="L68" s="12"/>
    </row>
    <row r="70" spans="12:12" x14ac:dyDescent="0.2">
      <c r="L70" s="13"/>
    </row>
  </sheetData>
  <mergeCells count="5">
    <mergeCell ref="C46:H46"/>
    <mergeCell ref="A4:B4"/>
    <mergeCell ref="A5:B5"/>
    <mergeCell ref="A1:M1"/>
    <mergeCell ref="A2:M2"/>
  </mergeCells>
  <phoneticPr fontId="0" type="noConversion"/>
  <pageMargins left="0.7" right="0.7" top="0.75" bottom="0.75" header="0.3" footer="0.3"/>
  <pageSetup scale="80" fitToHeight="0" orientation="landscape" horizontalDpi="4294967294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"/>
  <sheetViews>
    <sheetView topLeftCell="D1" workbookViewId="0">
      <selection activeCell="S5" sqref="S5"/>
    </sheetView>
  </sheetViews>
  <sheetFormatPr baseColWidth="10" defaultRowHeight="12.75" x14ac:dyDescent="0.2"/>
  <cols>
    <col min="8" max="8" width="12.85546875" bestFit="1" customWidth="1"/>
    <col min="11" max="11" width="12.85546875" bestFit="1" customWidth="1"/>
  </cols>
  <sheetData>
    <row r="1" spans="1:19" x14ac:dyDescent="0.2">
      <c r="A1" t="s">
        <v>27</v>
      </c>
      <c r="B1">
        <v>626881.44999999995</v>
      </c>
      <c r="C1">
        <v>9330.75</v>
      </c>
      <c r="D1">
        <v>539660.39</v>
      </c>
      <c r="E1">
        <v>149700</v>
      </c>
      <c r="F1">
        <v>2848.46</v>
      </c>
      <c r="G1">
        <v>13581.66</v>
      </c>
      <c r="H1" s="42">
        <f>SUM(B1:G1)</f>
        <v>1342002.7099999997</v>
      </c>
    </row>
    <row r="2" spans="1:19" x14ac:dyDescent="0.2">
      <c r="A2" t="s">
        <v>28</v>
      </c>
      <c r="B2">
        <v>125072.92</v>
      </c>
      <c r="H2" s="42">
        <f>SUM(B2:G2)</f>
        <v>125072.92</v>
      </c>
    </row>
    <row r="3" spans="1:19" x14ac:dyDescent="0.2">
      <c r="A3" t="s">
        <v>29</v>
      </c>
      <c r="B3">
        <v>44814</v>
      </c>
      <c r="C3">
        <v>3249.75</v>
      </c>
      <c r="D3">
        <v>52990.22</v>
      </c>
      <c r="E3">
        <v>9415.51</v>
      </c>
      <c r="F3">
        <v>39563.18</v>
      </c>
      <c r="G3">
        <v>14902.19</v>
      </c>
      <c r="H3">
        <v>2467.5</v>
      </c>
      <c r="I3">
        <v>7068.39</v>
      </c>
      <c r="J3">
        <v>16877.95</v>
      </c>
      <c r="K3" s="42">
        <f>SUM(B3:J3)</f>
        <v>191348.69000000003</v>
      </c>
    </row>
    <row r="4" spans="1:19" x14ac:dyDescent="0.2">
      <c r="A4" t="s">
        <v>30</v>
      </c>
      <c r="B4">
        <v>30017.7</v>
      </c>
      <c r="C4">
        <v>7971.98</v>
      </c>
      <c r="D4">
        <v>11478.21</v>
      </c>
      <c r="K4" s="42">
        <f>SUM(B4:J4)</f>
        <v>49467.89</v>
      </c>
    </row>
    <row r="5" spans="1:19" x14ac:dyDescent="0.2">
      <c r="A5" t="s">
        <v>31</v>
      </c>
      <c r="B5">
        <v>12345.34</v>
      </c>
      <c r="C5">
        <v>20669.689999999999</v>
      </c>
      <c r="D5">
        <v>15542.97</v>
      </c>
      <c r="E5">
        <v>6318.75</v>
      </c>
      <c r="F5">
        <v>1744.2</v>
      </c>
      <c r="G5">
        <v>3647</v>
      </c>
      <c r="H5">
        <v>6568.49</v>
      </c>
      <c r="I5">
        <v>3984.76</v>
      </c>
      <c r="J5">
        <v>138138</v>
      </c>
      <c r="K5">
        <v>52667.96</v>
      </c>
      <c r="L5">
        <v>63504</v>
      </c>
      <c r="M5">
        <v>23903.42</v>
      </c>
      <c r="N5">
        <v>23903.42</v>
      </c>
      <c r="O5">
        <v>23903.42</v>
      </c>
      <c r="P5">
        <v>44341.49</v>
      </c>
      <c r="Q5">
        <v>43946.45</v>
      </c>
      <c r="R5">
        <v>43946.69</v>
      </c>
      <c r="S5" s="42">
        <f>SUM(B5:R5)</f>
        <v>529076.05000000005</v>
      </c>
    </row>
    <row r="6" spans="1:19" ht="51" x14ac:dyDescent="0.2">
      <c r="A6" s="31" t="s">
        <v>32</v>
      </c>
      <c r="B6">
        <v>4474.6000000000004</v>
      </c>
      <c r="K6" s="43">
        <f>SUM(B6)</f>
        <v>4474.6000000000004</v>
      </c>
    </row>
    <row r="7" spans="1:19" x14ac:dyDescent="0.2">
      <c r="K7" s="43"/>
    </row>
    <row r="10" spans="1:19" x14ac:dyDescent="0.2">
      <c r="K10" s="44">
        <f>+H1+H2+K3+K4+S5+K6</f>
        <v>2241442.86</v>
      </c>
    </row>
    <row r="15" spans="1:19" x14ac:dyDescent="0.2">
      <c r="K15" s="44">
        <f>2241442.84-K10</f>
        <v>-2.0000000018626451E-2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Modificacion  No 23-2020</vt:lpstr>
      <vt:lpstr>Hoja1</vt:lpstr>
      <vt:lpstr>'Modificacion  No 23-2020'!Área_de_impresión</vt:lpstr>
    </vt:vector>
  </TitlesOfParts>
  <Company>Municipalidad de Los Chiles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Aragon Mora</dc:creator>
  <cp:lastModifiedBy>CECUDI LOS CHILES</cp:lastModifiedBy>
  <cp:lastPrinted>2021-02-22T20:28:38Z</cp:lastPrinted>
  <dcterms:created xsi:type="dcterms:W3CDTF">2003-08-07T16:42:06Z</dcterms:created>
  <dcterms:modified xsi:type="dcterms:W3CDTF">2021-02-22T20:29:19Z</dcterms:modified>
</cp:coreProperties>
</file>